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P\Downloads\nir\trg_finance\HOFESHCALCALI\"/>
    </mc:Choice>
  </mc:AlternateContent>
  <xr:revisionPtr revIDLastSave="0" documentId="13_ncr:1_{00CE7C31-8405-4E8F-B832-5F79203C351A}" xr6:coauthVersionLast="43" xr6:coauthVersionMax="43" xr10:uidLastSave="{00000000-0000-0000-0000-000000000000}"/>
  <bookViews>
    <workbookView xWindow="-120" yWindow="-120" windowWidth="20730" windowHeight="11160" xr2:uid="{354DB6BE-A3A3-4869-A823-AB54551F5B0B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3" i="1"/>
  <c r="D25" i="1" s="1"/>
  <c r="D22" i="1"/>
  <c r="D14" i="1"/>
  <c r="D15" i="1" s="1"/>
  <c r="D16" i="1" s="1"/>
  <c r="D11" i="1"/>
  <c r="D17" i="1" l="1"/>
  <c r="D26" i="1"/>
</calcChain>
</file>

<file path=xl/sharedStrings.xml><?xml version="1.0" encoding="utf-8"?>
<sst xmlns="http://schemas.openxmlformats.org/spreadsheetml/2006/main" count="18" uniqueCount="18">
  <si>
    <t>מחיר דירה נוכחי</t>
  </si>
  <si>
    <t>שיעור עלית ערך שנתית</t>
  </si>
  <si>
    <t>תקופת חישוב</t>
  </si>
  <si>
    <t xml:space="preserve">ערך עתידי של הדירה </t>
  </si>
  <si>
    <t>אחוז מימון</t>
  </si>
  <si>
    <t>תשלום משכנתא חודשית</t>
  </si>
  <si>
    <t>ריבית שנתית משכנתא משוקללת</t>
  </si>
  <si>
    <t xml:space="preserve">סהכ תשלומי משכנתא </t>
  </si>
  <si>
    <t xml:space="preserve">סהכ תשלומי ריבית </t>
  </si>
  <si>
    <t>סהכ עליית ערך בניכוי תשלום משכתנא</t>
  </si>
  <si>
    <t xml:space="preserve">שכר דירה נוכחי </t>
  </si>
  <si>
    <t xml:space="preserve">שיעור עליה שנתי </t>
  </si>
  <si>
    <t>סהכ ערך נוכחי של תשלומי שכ"ד</t>
  </si>
  <si>
    <t xml:space="preserve">הון עצמי פנוי </t>
  </si>
  <si>
    <t xml:space="preserve">תשואה שנתית על השקעות </t>
  </si>
  <si>
    <t>ערך עתידי של השקעות</t>
  </si>
  <si>
    <t>סהכ שווי השקעות בניכוי תשלומי שכד</t>
  </si>
  <si>
    <t>מכפיל (תוך כמה שנים מכסה שכ"ד את מחיר הדירה)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</si>
</sst>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₪&quot;\ #,##0.00;[Red]&quot;₪&quot;\ \-#,##0.00"/>
    <numFmt numFmtId="43" formatCode="_ * #,##0.00_ ;_ * \-#,##0.00_ ;_ * &quot;-&quot;??_ ;_ @_ "/>
    <numFmt numFmtId="164" formatCode="0.0%"/>
    <numFmt numFmtId="168" formatCode="_ * #,##0_ ;_ * \-#,##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8" fontId="0" fillId="0" borderId="0" xfId="0" applyNumberFormat="1"/>
    <xf numFmtId="0" fontId="0" fillId="2" borderId="0" xfId="0" applyFill="1"/>
    <xf numFmtId="168" fontId="0" fillId="2" borderId="0" xfId="1" applyNumberFormat="1" applyFont="1" applyFill="1"/>
    <xf numFmtId="10" fontId="0" fillId="2" borderId="0" xfId="2" applyNumberFormat="1" applyFont="1" applyFill="1"/>
    <xf numFmtId="9" fontId="0" fillId="2" borderId="0" xfId="0" applyNumberFormat="1" applyFill="1"/>
    <xf numFmtId="168" fontId="0" fillId="0" borderId="0" xfId="0" applyNumberFormat="1"/>
    <xf numFmtId="43" fontId="0" fillId="0" borderId="0" xfId="0" applyNumberFormat="1"/>
    <xf numFmtId="164" fontId="0" fillId="2" borderId="0" xfId="2" applyNumberFormat="1" applyFont="1" applyFill="1"/>
    <xf numFmtId="8" fontId="2" fillId="3" borderId="0" xfId="0" applyNumberFormat="1" applyFont="1" applyFill="1"/>
    <xf numFmtId="0" fontId="2" fillId="0" borderId="0" xfId="0" applyFont="1"/>
    <xf numFmtId="2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9D32-D851-4CD1-AB25-D7210D9C5A07}">
  <dimension ref="C8:F29"/>
  <sheetViews>
    <sheetView rightToLeft="1" tabSelected="1" workbookViewId="0">
      <selection activeCell="E32" sqref="C9:E32"/>
    </sheetView>
  </sheetViews>
  <sheetFormatPr defaultRowHeight="14.25" x14ac:dyDescent="0.2"/>
  <cols>
    <col min="3" max="3" width="39.875" customWidth="1"/>
    <col min="4" max="4" width="15.125" bestFit="1" customWidth="1"/>
    <col min="6" max="6" width="10.875" bestFit="1" customWidth="1"/>
  </cols>
  <sheetData>
    <row r="8" spans="3:4" ht="15" x14ac:dyDescent="0.25">
      <c r="C8" s="10" t="s">
        <v>0</v>
      </c>
      <c r="D8" s="3">
        <v>2500000</v>
      </c>
    </row>
    <row r="9" spans="3:4" ht="15" x14ac:dyDescent="0.25">
      <c r="C9" s="10" t="s">
        <v>1</v>
      </c>
      <c r="D9" s="4">
        <v>0.04</v>
      </c>
    </row>
    <row r="10" spans="3:4" ht="15" x14ac:dyDescent="0.25">
      <c r="C10" s="10" t="s">
        <v>2</v>
      </c>
      <c r="D10">
        <v>25</v>
      </c>
    </row>
    <row r="11" spans="3:4" ht="15" x14ac:dyDescent="0.25">
      <c r="C11" s="10" t="s">
        <v>3</v>
      </c>
      <c r="D11" s="1">
        <f>-FV(D9,D10,,D8)</f>
        <v>6664590.8287185589</v>
      </c>
    </row>
    <row r="12" spans="3:4" ht="15" x14ac:dyDescent="0.25">
      <c r="C12" s="10" t="s">
        <v>4</v>
      </c>
      <c r="D12" s="5">
        <v>0.4</v>
      </c>
    </row>
    <row r="13" spans="3:4" ht="15" x14ac:dyDescent="0.25">
      <c r="C13" s="10" t="s">
        <v>6</v>
      </c>
      <c r="D13" s="8">
        <v>3.5000000000000003E-2</v>
      </c>
    </row>
    <row r="14" spans="3:4" ht="15" x14ac:dyDescent="0.25">
      <c r="C14" s="10" t="s">
        <v>5</v>
      </c>
      <c r="D14" s="1">
        <f>PMT(D13/12,D10*12,D12*D8)</f>
        <v>-5006.2357025949286</v>
      </c>
    </row>
    <row r="15" spans="3:4" ht="15" x14ac:dyDescent="0.25">
      <c r="C15" s="10" t="s">
        <v>7</v>
      </c>
      <c r="D15" s="1">
        <f>D14*D10*12</f>
        <v>-1501870.7107784785</v>
      </c>
    </row>
    <row r="16" spans="3:4" ht="15" x14ac:dyDescent="0.25">
      <c r="C16" s="10" t="s">
        <v>8</v>
      </c>
      <c r="D16" s="1">
        <f>D15+D12*D8</f>
        <v>-501870.71077847853</v>
      </c>
    </row>
    <row r="17" spans="3:6" ht="15" x14ac:dyDescent="0.25">
      <c r="C17" s="10" t="s">
        <v>9</v>
      </c>
      <c r="D17" s="9">
        <f>D11-D8+D16</f>
        <v>3662720.1179400804</v>
      </c>
    </row>
    <row r="18" spans="3:6" ht="15" x14ac:dyDescent="0.25">
      <c r="C18" s="10"/>
    </row>
    <row r="19" spans="3:6" ht="15" x14ac:dyDescent="0.25">
      <c r="C19" s="10"/>
    </row>
    <row r="20" spans="3:6" ht="15" x14ac:dyDescent="0.25">
      <c r="C20" s="10" t="s">
        <v>10</v>
      </c>
      <c r="D20" s="2">
        <v>6000</v>
      </c>
      <c r="E20" s="7"/>
    </row>
    <row r="21" spans="3:6" ht="15" x14ac:dyDescent="0.25">
      <c r="C21" s="10" t="s">
        <v>11</v>
      </c>
      <c r="D21" s="5">
        <v>0.02</v>
      </c>
    </row>
    <row r="22" spans="3:6" ht="15" x14ac:dyDescent="0.25">
      <c r="C22" s="10" t="s">
        <v>12</v>
      </c>
      <c r="D22" s="1">
        <f>PV(D21/12,D10*12,D20)</f>
        <v>-1415580.6495208766</v>
      </c>
    </row>
    <row r="23" spans="3:6" ht="15" x14ac:dyDescent="0.25">
      <c r="C23" s="10" t="s">
        <v>13</v>
      </c>
      <c r="D23" s="6">
        <f>(1-D12)*D8</f>
        <v>1500000</v>
      </c>
    </row>
    <row r="24" spans="3:6" ht="15" x14ac:dyDescent="0.25">
      <c r="C24" s="10" t="s">
        <v>14</v>
      </c>
      <c r="D24" s="5">
        <v>0.05</v>
      </c>
    </row>
    <row r="25" spans="3:6" ht="15" x14ac:dyDescent="0.25">
      <c r="C25" s="10" t="s">
        <v>15</v>
      </c>
      <c r="D25" s="1">
        <f>FV(D24,D10,,D23)</f>
        <v>-5079532.4113490786</v>
      </c>
    </row>
    <row r="26" spans="3:6" ht="15" x14ac:dyDescent="0.25">
      <c r="C26" s="10" t="s">
        <v>16</v>
      </c>
      <c r="D26" s="9">
        <f>-D25+D22</f>
        <v>3663951.7618282018</v>
      </c>
      <c r="F26" s="1"/>
    </row>
    <row r="27" spans="3:6" x14ac:dyDescent="0.2">
      <c r="F27" s="11"/>
    </row>
    <row r="29" spans="3:6" ht="15" x14ac:dyDescent="0.25">
      <c r="C29" s="10" t="s">
        <v>17</v>
      </c>
      <c r="D29" s="7">
        <f>D8/(D20*12)</f>
        <v>34.722222222222221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</dc:creator>
  <cp:lastModifiedBy>ASAP</cp:lastModifiedBy>
  <dcterms:created xsi:type="dcterms:W3CDTF">2019-04-06T09:36:04Z</dcterms:created>
  <dcterms:modified xsi:type="dcterms:W3CDTF">2019-04-07T09:42:00Z</dcterms:modified>
</cp:coreProperties>
</file>